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d.docs.live.net/b9c3c69ecf8ee9d6/02_助成事業/2025年度募集要項/YSP/"/>
    </mc:Choice>
  </mc:AlternateContent>
  <xr:revisionPtr revIDLastSave="210" documentId="8_{4BC8AECE-4146-FC40-B282-0D95783BB45C}" xr6:coauthVersionLast="47" xr6:coauthVersionMax="47" xr10:uidLastSave="{E7627B3A-05AB-2647-927F-92061D30049D}"/>
  <bookViews>
    <workbookView xWindow="15840" yWindow="500" windowWidth="25120" windowHeight="20940" activeTab="1" xr2:uid="{00000000-000D-0000-FFFF-FFFF00000000}"/>
  </bookViews>
  <sheets>
    <sheet name="Model Budget for 1st year" sheetId="2" r:id="rId1"/>
    <sheet name="Model Budget for 2nd year" sheetId="3" r:id="rId2"/>
  </sheets>
  <definedNames>
    <definedName name="conversion">#REF!</definedName>
    <definedName name="Currency">#REF!</definedName>
    <definedName name="_xlnm.Print_Area" localSheetId="0">'Model Budget for 1st year'!$A$3:$K$47</definedName>
    <definedName name="_xlnm.Print_Area" localSheetId="1">'Model Budget for 2nd year'!$A$3:$K$47</definedName>
    <definedName name="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a43x9xU5p0AiccHH7g0KTw+zQqQ=="/>
    </ext>
  </extLst>
</workbook>
</file>

<file path=xl/calcChain.xml><?xml version="1.0" encoding="utf-8"?>
<calcChain xmlns="http://schemas.openxmlformats.org/spreadsheetml/2006/main">
  <c r="J7" i="2" l="1"/>
  <c r="I7" i="2"/>
  <c r="I6" i="3"/>
  <c r="J6" i="3" s="1"/>
  <c r="B13" i="3"/>
  <c r="I13" i="3"/>
  <c r="J13" i="3" s="1"/>
  <c r="I14" i="3"/>
  <c r="J14" i="3" s="1"/>
  <c r="B20" i="3"/>
  <c r="I20" i="3"/>
  <c r="J20" i="3"/>
  <c r="B23" i="3"/>
  <c r="B27" i="3"/>
  <c r="I27" i="3"/>
  <c r="J27" i="3"/>
  <c r="B30" i="3" s="1"/>
  <c r="B28" i="3"/>
  <c r="B34" i="3"/>
  <c r="I34" i="3"/>
  <c r="B35" i="3" s="1"/>
  <c r="J34" i="3"/>
  <c r="B37" i="3" s="1"/>
  <c r="I41" i="3"/>
  <c r="B42" i="3" s="1"/>
  <c r="B41" i="3"/>
  <c r="H1" i="3"/>
  <c r="H1" i="2"/>
  <c r="B16" i="3" l="1"/>
  <c r="B14" i="3"/>
  <c r="B21" i="3"/>
  <c r="J41" i="3"/>
  <c r="B44" i="3" s="1"/>
  <c r="H47" i="3"/>
  <c r="B6" i="3"/>
  <c r="I4" i="3"/>
  <c r="D4" i="3"/>
  <c r="I47" i="3" l="1"/>
  <c r="B7" i="3"/>
  <c r="J47" i="3" l="1"/>
  <c r="B9" i="3"/>
  <c r="I21" i="2" l="1"/>
  <c r="J21" i="2" s="1"/>
  <c r="I15" i="2"/>
  <c r="J15" i="2" s="1"/>
  <c r="I14" i="2"/>
  <c r="J14" i="2" s="1"/>
  <c r="I4" i="2" l="1"/>
  <c r="D4" i="2"/>
  <c r="H47" i="2" l="1"/>
  <c r="I41" i="2"/>
  <c r="B41" i="2"/>
  <c r="I34" i="2"/>
  <c r="B34" i="2"/>
  <c r="I27" i="2"/>
  <c r="B27" i="2"/>
  <c r="I20" i="2"/>
  <c r="B20" i="2"/>
  <c r="I13" i="2"/>
  <c r="B13" i="2"/>
  <c r="I6" i="2"/>
  <c r="B6" i="2"/>
  <c r="B28" i="2" l="1"/>
  <c r="B14" i="2"/>
  <c r="B7" i="2"/>
  <c r="B35" i="2"/>
  <c r="B42" i="2"/>
  <c r="B21" i="2"/>
  <c r="J13" i="2"/>
  <c r="J34" i="2"/>
  <c r="J41" i="2"/>
  <c r="J6" i="2"/>
  <c r="J20" i="2"/>
  <c r="J27" i="2"/>
  <c r="I47" i="2"/>
  <c r="B16" i="2" l="1"/>
  <c r="B37" i="2"/>
  <c r="B23" i="2"/>
  <c r="B9" i="2"/>
  <c r="B44" i="2"/>
  <c r="B30" i="2"/>
  <c r="J47" i="2"/>
</calcChain>
</file>

<file path=xl/sharedStrings.xml><?xml version="1.0" encoding="utf-8"?>
<sst xmlns="http://schemas.openxmlformats.org/spreadsheetml/2006/main" count="150" uniqueCount="61">
  <si>
    <t>USD</t>
  </si>
  <si>
    <t>Requested Currency</t>
  </si>
  <si>
    <t>Conversion Rate to USD</t>
  </si>
  <si>
    <t>Description</t>
  </si>
  <si>
    <t>Total Budget</t>
  </si>
  <si>
    <t>No.</t>
    <phoneticPr fontId="4"/>
  </si>
  <si>
    <t>Plan
Total</t>
    <phoneticPr fontId="4"/>
  </si>
  <si>
    <t>Unit Cost</t>
    <phoneticPr fontId="4"/>
  </si>
  <si>
    <t>Total</t>
    <phoneticPr fontId="4"/>
  </si>
  <si>
    <t>USD</t>
    <phoneticPr fontId="4"/>
  </si>
  <si>
    <t>Description</t>
    <phoneticPr fontId="4"/>
  </si>
  <si>
    <t>Quantity</t>
    <phoneticPr fontId="4"/>
  </si>
  <si>
    <t>Remarks</t>
    <phoneticPr fontId="4"/>
  </si>
  <si>
    <t>persons</t>
  </si>
  <si>
    <t>months</t>
    <phoneticPr fontId="4"/>
  </si>
  <si>
    <t>person</t>
    <phoneticPr fontId="4"/>
  </si>
  <si>
    <t>year</t>
    <phoneticPr fontId="4"/>
  </si>
  <si>
    <t>Small scale project</t>
    <phoneticPr fontId="4"/>
  </si>
  <si>
    <t>Honorarium</t>
    <phoneticPr fontId="4"/>
  </si>
  <si>
    <t>Honorarium for mentor</t>
    <phoneticPr fontId="4"/>
  </si>
  <si>
    <t>Honorarium for selection committee members</t>
    <phoneticPr fontId="4"/>
  </si>
  <si>
    <t>time</t>
    <phoneticPr fontId="4"/>
  </si>
  <si>
    <t xml:space="preserve">Communication </t>
    <phoneticPr fontId="4"/>
  </si>
  <si>
    <t>Program support cost</t>
    <phoneticPr fontId="4"/>
  </si>
  <si>
    <t>Communication, postal fee, etc.</t>
    <phoneticPr fontId="4"/>
  </si>
  <si>
    <t>Travel and food expenses</t>
    <phoneticPr fontId="4"/>
  </si>
  <si>
    <t>Interviewee</t>
    <phoneticPr fontId="4"/>
  </si>
  <si>
    <t>Scholar</t>
    <phoneticPr fontId="4"/>
  </si>
  <si>
    <t>Mentor, organization staff, translator, etc.</t>
    <phoneticPr fontId="4"/>
  </si>
  <si>
    <t>Currency List (2024/11/1)</t>
    <phoneticPr fontId="4"/>
  </si>
  <si>
    <t>BDT</t>
  </si>
  <si>
    <t>BRL</t>
  </si>
  <si>
    <t>CDF</t>
  </si>
  <si>
    <t>CHF</t>
  </si>
  <si>
    <t>CNY</t>
  </si>
  <si>
    <t>COP</t>
  </si>
  <si>
    <t>ETB</t>
  </si>
  <si>
    <t>EUR</t>
  </si>
  <si>
    <t>GBP</t>
  </si>
  <si>
    <t>GHS</t>
  </si>
  <si>
    <t>IDR</t>
  </si>
  <si>
    <t>INR</t>
  </si>
  <si>
    <t>JPY</t>
  </si>
  <si>
    <t>KMF</t>
    <phoneticPr fontId="4"/>
  </si>
  <si>
    <t>MMK</t>
    <phoneticPr fontId="7"/>
  </si>
  <si>
    <t>MZN</t>
  </si>
  <si>
    <t>NGN</t>
  </si>
  <si>
    <t>NOK</t>
  </si>
  <si>
    <t>NPR</t>
  </si>
  <si>
    <t>PGK</t>
  </si>
  <si>
    <t>PHP</t>
  </si>
  <si>
    <t>SLE</t>
    <phoneticPr fontId="4"/>
  </si>
  <si>
    <t>THB</t>
  </si>
  <si>
    <t>TTD</t>
  </si>
  <si>
    <t>TZS</t>
  </si>
  <si>
    <t>UGX</t>
    <phoneticPr fontId="7"/>
  </si>
  <si>
    <t>VND</t>
  </si>
  <si>
    <t>XOF</t>
  </si>
  <si>
    <t>Training expenses for scholar</t>
    <phoneticPr fontId="4"/>
  </si>
  <si>
    <t>Group training</t>
    <phoneticPr fontId="4"/>
  </si>
  <si>
    <t>Individual training, PC, etc.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</si>
</sst>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000_);[Red]\(0.0000\)"/>
    <numFmt numFmtId="178" formatCode="0.00000"/>
    <numFmt numFmtId="179" formatCode="#,##0_);[Red]\(#,##0\)"/>
    <numFmt numFmtId="180" formatCode="0_);[Red]\(0\)"/>
    <numFmt numFmtId="181" formatCode="\$#,##0;\-\$#,##0"/>
    <numFmt numFmtId="182" formatCode="0.0000"/>
  </numFmts>
  <fonts count="9">
    <font>
      <sz val="11"/>
      <color theme="1"/>
      <name val="Arial"/>
    </font>
    <font>
      <sz val="11"/>
      <color theme="1"/>
      <name val="Meiryo ui"/>
      <family val="3"/>
      <charset val="128"/>
    </font>
    <font>
      <sz val="11"/>
      <name val="Arial"/>
      <family val="2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Arial"/>
      <family val="2"/>
    </font>
    <font>
      <sz val="6"/>
      <name val="Tsukushi A Round Gothic Bold"/>
      <family val="3"/>
      <charset val="12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38" fontId="3" fillId="2" borderId="8" xfId="0" applyNumberFormat="1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38" fontId="3" fillId="0" borderId="14" xfId="0" applyNumberFormat="1" applyFont="1" applyBorder="1" applyAlignment="1">
      <alignment vertical="center"/>
    </xf>
    <xf numFmtId="179" fontId="3" fillId="2" borderId="15" xfId="0" applyNumberFormat="1" applyFont="1" applyFill="1" applyBorder="1" applyAlignment="1">
      <alignment horizontal="right" vertical="center" shrinkToFit="1"/>
    </xf>
    <xf numFmtId="180" fontId="3" fillId="2" borderId="15" xfId="0" applyNumberFormat="1" applyFont="1" applyFill="1" applyBorder="1" applyAlignment="1">
      <alignment horizontal="center" vertical="center" shrinkToFit="1"/>
    </xf>
    <xf numFmtId="181" fontId="3" fillId="4" borderId="16" xfId="0" applyNumberFormat="1" applyFont="1" applyFill="1" applyBorder="1" applyAlignment="1">
      <alignment horizontal="right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176" fontId="3" fillId="4" borderId="15" xfId="0" applyNumberFormat="1" applyFont="1" applyFill="1" applyBorder="1" applyAlignment="1">
      <alignment vertical="center" shrinkToFit="1"/>
    </xf>
    <xf numFmtId="179" fontId="3" fillId="2" borderId="17" xfId="0" applyNumberFormat="1" applyFont="1" applyFill="1" applyBorder="1" applyAlignment="1">
      <alignment horizontal="right" vertical="center" shrinkToFit="1"/>
    </xf>
    <xf numFmtId="180" fontId="3" fillId="2" borderId="17" xfId="0" applyNumberFormat="1" applyFont="1" applyFill="1" applyBorder="1" applyAlignment="1">
      <alignment horizontal="center" vertical="center" shrinkToFit="1"/>
    </xf>
    <xf numFmtId="181" fontId="3" fillId="4" borderId="18" xfId="0" applyNumberFormat="1" applyFont="1" applyFill="1" applyBorder="1" applyAlignment="1">
      <alignment horizontal="right" vertical="center" shrinkToFit="1"/>
    </xf>
    <xf numFmtId="176" fontId="3" fillId="4" borderId="19" xfId="0" applyNumberFormat="1" applyFont="1" applyFill="1" applyBorder="1" applyAlignment="1">
      <alignment vertical="center" shrinkToFit="1"/>
    </xf>
    <xf numFmtId="176" fontId="3" fillId="4" borderId="20" xfId="0" applyNumberFormat="1" applyFont="1" applyFill="1" applyBorder="1" applyAlignment="1">
      <alignment vertical="center" shrinkToFit="1"/>
    </xf>
    <xf numFmtId="49" fontId="3" fillId="0" borderId="22" xfId="0" applyNumberFormat="1" applyFont="1" applyBorder="1" applyAlignment="1">
      <alignment horizontal="left" vertical="center" shrinkToFit="1"/>
    </xf>
    <xf numFmtId="179" fontId="3" fillId="2" borderId="23" xfId="0" applyNumberFormat="1" applyFont="1" applyFill="1" applyBorder="1" applyAlignment="1">
      <alignment horizontal="right" vertical="center" shrinkToFit="1"/>
    </xf>
    <xf numFmtId="180" fontId="3" fillId="2" borderId="23" xfId="0" applyNumberFormat="1" applyFont="1" applyFill="1" applyBorder="1" applyAlignment="1">
      <alignment horizontal="center" vertical="center" shrinkToFit="1"/>
    </xf>
    <xf numFmtId="181" fontId="3" fillId="4" borderId="24" xfId="0" applyNumberFormat="1" applyFont="1" applyFill="1" applyBorder="1" applyAlignment="1">
      <alignment horizontal="right" vertical="center" shrinkToFit="1"/>
    </xf>
    <xf numFmtId="0" fontId="3" fillId="0" borderId="10" xfId="0" applyFont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vertical="center" shrinkToFit="1"/>
    </xf>
    <xf numFmtId="176" fontId="3" fillId="0" borderId="20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38" fontId="5" fillId="3" borderId="14" xfId="0" applyNumberFormat="1" applyFont="1" applyFill="1" applyBorder="1" applyAlignment="1">
      <alignment horizontal="center" vertical="center" wrapText="1"/>
    </xf>
    <xf numFmtId="38" fontId="5" fillId="3" borderId="20" xfId="0" applyNumberFormat="1" applyFont="1" applyFill="1" applyBorder="1" applyAlignment="1">
      <alignment horizontal="center" vertical="center" wrapText="1"/>
    </xf>
    <xf numFmtId="38" fontId="5" fillId="3" borderId="9" xfId="0" applyNumberFormat="1" applyFont="1" applyFill="1" applyBorder="1" applyAlignment="1">
      <alignment horizontal="center" vertical="center" wrapText="1"/>
    </xf>
    <xf numFmtId="38" fontId="5" fillId="3" borderId="25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Border="1" applyAlignment="1">
      <alignment vertical="center"/>
    </xf>
    <xf numFmtId="38" fontId="5" fillId="3" borderId="29" xfId="0" applyNumberFormat="1" applyFont="1" applyFill="1" applyBorder="1" applyAlignment="1">
      <alignment horizontal="center" vertical="center" wrapText="1"/>
    </xf>
    <xf numFmtId="38" fontId="5" fillId="3" borderId="30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3" fontId="3" fillId="4" borderId="32" xfId="0" applyNumberFormat="1" applyFont="1" applyFill="1" applyBorder="1" applyAlignment="1">
      <alignment horizontal="right" vertical="center" shrinkToFit="1"/>
    </xf>
    <xf numFmtId="3" fontId="3" fillId="4" borderId="33" xfId="0" applyNumberFormat="1" applyFont="1" applyFill="1" applyBorder="1" applyAlignment="1">
      <alignment horizontal="right" vertical="center" shrinkToFit="1"/>
    </xf>
    <xf numFmtId="3" fontId="3" fillId="4" borderId="34" xfId="0" applyNumberFormat="1" applyFont="1" applyFill="1" applyBorder="1" applyAlignment="1">
      <alignment horizontal="right" vertical="center" shrinkToFit="1"/>
    </xf>
    <xf numFmtId="3" fontId="3" fillId="0" borderId="3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2" borderId="15" xfId="0" applyNumberFormat="1" applyFont="1" applyFill="1" applyBorder="1" applyAlignment="1">
      <alignment horizontal="left" vertical="top" wrapText="1" shrinkToFit="1"/>
    </xf>
    <xf numFmtId="49" fontId="3" fillId="2" borderId="17" xfId="0" applyNumberFormat="1" applyFont="1" applyFill="1" applyBorder="1" applyAlignment="1">
      <alignment horizontal="left" vertical="top" wrapText="1" shrinkToFit="1"/>
    </xf>
    <xf numFmtId="49" fontId="3" fillId="2" borderId="23" xfId="0" applyNumberFormat="1" applyFont="1" applyFill="1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79" fontId="3" fillId="2" borderId="15" xfId="0" applyNumberFormat="1" applyFont="1" applyFill="1" applyBorder="1" applyAlignment="1">
      <alignment vertical="center" shrinkToFit="1"/>
    </xf>
    <xf numFmtId="179" fontId="3" fillId="2" borderId="17" xfId="0" applyNumberFormat="1" applyFont="1" applyFill="1" applyBorder="1" applyAlignment="1">
      <alignment vertical="center" shrinkToFit="1"/>
    </xf>
    <xf numFmtId="179" fontId="3" fillId="2" borderId="23" xfId="0" applyNumberFormat="1" applyFont="1" applyFill="1" applyBorder="1" applyAlignment="1">
      <alignment vertical="center" shrinkToFit="1"/>
    </xf>
    <xf numFmtId="180" fontId="3" fillId="2" borderId="15" xfId="0" applyNumberFormat="1" applyFont="1" applyFill="1" applyBorder="1" applyAlignment="1">
      <alignment vertical="center" shrinkToFit="1"/>
    </xf>
    <xf numFmtId="179" fontId="3" fillId="2" borderId="17" xfId="0" applyNumberFormat="1" applyFont="1" applyFill="1" applyBorder="1" applyAlignment="1">
      <alignment horizontal="center" vertical="center" shrinkToFit="1"/>
    </xf>
    <xf numFmtId="179" fontId="3" fillId="2" borderId="23" xfId="0" applyNumberFormat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179" fontId="3" fillId="2" borderId="15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6" xfId="0" applyFont="1" applyBorder="1" applyAlignment="1">
      <alignment vertical="center"/>
    </xf>
    <xf numFmtId="182" fontId="8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3" fillId="3" borderId="14" xfId="0" applyNumberFormat="1" applyFont="1" applyFill="1" applyBorder="1" applyAlignment="1">
      <alignment horizontal="center" vertical="center" wrapText="1"/>
    </xf>
    <xf numFmtId="38" fontId="3" fillId="3" borderId="20" xfId="0" applyNumberFormat="1" applyFont="1" applyFill="1" applyBorder="1" applyAlignment="1">
      <alignment horizontal="center" vertical="center" wrapText="1"/>
    </xf>
    <xf numFmtId="38" fontId="5" fillId="3" borderId="20" xfId="0" applyNumberFormat="1" applyFont="1" applyFill="1" applyBorder="1" applyAlignment="1">
      <alignment horizontal="center" vertical="center" wrapText="1"/>
    </xf>
    <xf numFmtId="38" fontId="5" fillId="3" borderId="5" xfId="0" applyNumberFormat="1" applyFont="1" applyFill="1" applyBorder="1" applyAlignment="1">
      <alignment horizontal="center" vertical="center" wrapText="1"/>
    </xf>
    <xf numFmtId="38" fontId="5" fillId="3" borderId="7" xfId="0" applyNumberFormat="1" applyFont="1" applyFill="1" applyBorder="1" applyAlignment="1">
      <alignment horizontal="center" vertical="center" wrapText="1"/>
    </xf>
    <xf numFmtId="38" fontId="3" fillId="3" borderId="4" xfId="0" applyNumberFormat="1" applyFont="1" applyFill="1" applyBorder="1" applyAlignment="1">
      <alignment horizontal="center" vertical="center" wrapText="1"/>
    </xf>
    <xf numFmtId="38" fontId="5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95"/>
  <sheetViews>
    <sheetView topLeftCell="B1" zoomScaleNormal="100" workbookViewId="0">
      <selection activeCell="F32" sqref="F32"/>
    </sheetView>
  </sheetViews>
  <sheetFormatPr baseColWidth="10" defaultColWidth="12.6640625" defaultRowHeight="15" customHeight="1"/>
  <cols>
    <col min="1" max="1" width="7" customWidth="1"/>
    <col min="2" max="2" width="9" customWidth="1"/>
    <col min="3" max="3" width="46.6640625" style="52" customWidth="1"/>
    <col min="4" max="4" width="10.33203125" customWidth="1"/>
    <col min="5" max="5" width="7.83203125" customWidth="1"/>
    <col min="6" max="6" width="11" customWidth="1"/>
    <col min="7" max="7" width="7.83203125" customWidth="1"/>
    <col min="8" max="9" width="11.6640625" customWidth="1"/>
    <col min="10" max="10" width="8.6640625" customWidth="1"/>
    <col min="11" max="11" width="35.83203125" style="48" customWidth="1"/>
    <col min="12" max="25" width="5.33203125" customWidth="1"/>
  </cols>
  <sheetData>
    <row r="1" spans="1:27" ht="17.25" customHeight="1">
      <c r="A1" s="79"/>
      <c r="B1" s="80"/>
      <c r="C1" s="1" t="s">
        <v>1</v>
      </c>
      <c r="D1" s="2" t="s">
        <v>0</v>
      </c>
      <c r="E1" s="81" t="s">
        <v>2</v>
      </c>
      <c r="F1" s="82"/>
      <c r="G1" s="71"/>
      <c r="H1" s="3">
        <f>VLOOKUP(D1,Z2:AA30,2,FALSE)</f>
        <v>1</v>
      </c>
      <c r="I1" s="4"/>
      <c r="J1" s="4"/>
      <c r="K1" s="4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66" t="s">
        <v>29</v>
      </c>
      <c r="AA1" s="67"/>
    </row>
    <row r="2" spans="1:27" ht="6.75" customHeight="1" thickBot="1">
      <c r="A2" s="5"/>
      <c r="B2" s="5"/>
      <c r="C2" s="53"/>
      <c r="D2" s="54"/>
      <c r="E2" s="55"/>
      <c r="F2" s="55"/>
      <c r="G2" s="55"/>
      <c r="H2" s="56"/>
      <c r="I2" s="4"/>
      <c r="J2" s="4"/>
      <c r="K2" s="4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68" t="s">
        <v>30</v>
      </c>
      <c r="AA2" s="69">
        <v>118.327</v>
      </c>
    </row>
    <row r="3" spans="1:27" ht="24" customHeight="1">
      <c r="A3" s="72" t="s">
        <v>5</v>
      </c>
      <c r="B3" s="72" t="s">
        <v>6</v>
      </c>
      <c r="C3" s="75" t="s">
        <v>3</v>
      </c>
      <c r="D3" s="31" t="s">
        <v>7</v>
      </c>
      <c r="E3" s="72" t="s">
        <v>11</v>
      </c>
      <c r="F3" s="72" t="s">
        <v>10</v>
      </c>
      <c r="G3" s="72" t="s">
        <v>11</v>
      </c>
      <c r="H3" s="77" t="s">
        <v>10</v>
      </c>
      <c r="I3" s="36" t="s">
        <v>8</v>
      </c>
      <c r="J3" s="33" t="s">
        <v>8</v>
      </c>
      <c r="K3" s="72" t="s">
        <v>12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68" t="s">
        <v>31</v>
      </c>
      <c r="AA3" s="69">
        <v>5.6007999999999996</v>
      </c>
    </row>
    <row r="4" spans="1:27" ht="11" customHeight="1">
      <c r="A4" s="73"/>
      <c r="B4" s="74"/>
      <c r="C4" s="76"/>
      <c r="D4" s="32" t="str">
        <f>D1</f>
        <v>USD</v>
      </c>
      <c r="E4" s="74"/>
      <c r="F4" s="74"/>
      <c r="G4" s="74"/>
      <c r="H4" s="78"/>
      <c r="I4" s="37" t="str">
        <f>D1</f>
        <v>USD</v>
      </c>
      <c r="J4" s="34" t="s">
        <v>9</v>
      </c>
      <c r="K4" s="7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8" t="s">
        <v>32</v>
      </c>
      <c r="AA4" s="69">
        <v>2837.5</v>
      </c>
    </row>
    <row r="5" spans="1:27" ht="16" customHeight="1">
      <c r="A5" s="6">
        <v>1</v>
      </c>
      <c r="B5" s="7" t="s">
        <v>58</v>
      </c>
      <c r="C5" s="8"/>
      <c r="D5" s="8"/>
      <c r="E5" s="8"/>
      <c r="F5" s="8"/>
      <c r="G5" s="8"/>
      <c r="H5" s="8"/>
      <c r="I5" s="38"/>
      <c r="J5" s="8"/>
      <c r="K5" s="44"/>
      <c r="Z5" s="68" t="s">
        <v>33</v>
      </c>
      <c r="AA5" s="69">
        <v>0.85455999999999999</v>
      </c>
    </row>
    <row r="6" spans="1:27" ht="16" customHeight="1">
      <c r="A6" s="9"/>
      <c r="B6" s="10" t="str">
        <f>D1</f>
        <v>USD</v>
      </c>
      <c r="C6" s="45" t="s">
        <v>59</v>
      </c>
      <c r="D6" s="11">
        <v>500</v>
      </c>
      <c r="E6" s="58">
        <v>1</v>
      </c>
      <c r="F6" s="49" t="s">
        <v>21</v>
      </c>
      <c r="G6" s="12"/>
      <c r="H6" s="49"/>
      <c r="I6" s="39">
        <f t="shared" ref="I6" si="0">PRODUCT(D6,E6,G6)</f>
        <v>500</v>
      </c>
      <c r="J6" s="13">
        <f t="shared" ref="J6:J7" si="1">I6/$H$1</f>
        <v>500</v>
      </c>
      <c r="K6" s="45"/>
      <c r="Z6" s="68" t="s">
        <v>34</v>
      </c>
      <c r="AA6" s="69">
        <v>7.0925500000000001</v>
      </c>
    </row>
    <row r="7" spans="1:27" ht="16" customHeight="1">
      <c r="A7" s="14"/>
      <c r="B7" s="15">
        <f>SUM(I6:I11)</f>
        <v>6500</v>
      </c>
      <c r="C7" s="46" t="s">
        <v>60</v>
      </c>
      <c r="D7" s="16">
        <v>3000</v>
      </c>
      <c r="E7" s="58">
        <v>2</v>
      </c>
      <c r="F7" s="49" t="s">
        <v>13</v>
      </c>
      <c r="G7" s="12">
        <v>1</v>
      </c>
      <c r="H7" s="49" t="s">
        <v>16</v>
      </c>
      <c r="I7" s="39">
        <f t="shared" ref="I7" si="2">PRODUCT(D7,E7,G7)</f>
        <v>6000</v>
      </c>
      <c r="J7" s="13">
        <f t="shared" si="1"/>
        <v>6000</v>
      </c>
      <c r="K7" s="46"/>
      <c r="Z7" s="68" t="s">
        <v>35</v>
      </c>
      <c r="AA7" s="69">
        <v>4210.9799999999996</v>
      </c>
    </row>
    <row r="8" spans="1:27" ht="16" customHeight="1">
      <c r="A8" s="14"/>
      <c r="B8" s="19" t="s">
        <v>9</v>
      </c>
      <c r="C8" s="46"/>
      <c r="D8" s="16"/>
      <c r="E8" s="59"/>
      <c r="F8" s="62"/>
      <c r="G8" s="17"/>
      <c r="H8" s="50"/>
      <c r="I8" s="40"/>
      <c r="J8" s="18"/>
      <c r="K8" s="46"/>
      <c r="Z8" s="68" t="s">
        <v>36</v>
      </c>
      <c r="AA8" s="69">
        <v>100.205</v>
      </c>
    </row>
    <row r="9" spans="1:27" ht="16" customHeight="1">
      <c r="A9" s="14"/>
      <c r="B9" s="20">
        <f>SUM(J5:J10)</f>
        <v>6500</v>
      </c>
      <c r="C9" s="46"/>
      <c r="D9" s="16"/>
      <c r="E9" s="59"/>
      <c r="F9" s="62"/>
      <c r="G9" s="17"/>
      <c r="H9" s="50"/>
      <c r="I9" s="40"/>
      <c r="J9" s="18"/>
      <c r="K9" s="46"/>
      <c r="Z9" s="68" t="s">
        <v>37</v>
      </c>
      <c r="AA9" s="69">
        <v>1.00109</v>
      </c>
    </row>
    <row r="10" spans="1:27" ht="16" customHeight="1">
      <c r="A10" s="14"/>
      <c r="B10" s="27"/>
      <c r="C10" s="46"/>
      <c r="D10" s="16"/>
      <c r="E10" s="59"/>
      <c r="F10" s="62"/>
      <c r="G10" s="17"/>
      <c r="H10" s="50"/>
      <c r="I10" s="40"/>
      <c r="J10" s="18"/>
      <c r="K10" s="46"/>
      <c r="Z10" s="68" t="s">
        <v>38</v>
      </c>
      <c r="AA10" s="69">
        <v>0.81438999999999995</v>
      </c>
    </row>
    <row r="11" spans="1:27" ht="16" customHeight="1">
      <c r="A11" s="21"/>
      <c r="B11" s="28"/>
      <c r="C11" s="47"/>
      <c r="D11" s="22"/>
      <c r="E11" s="60"/>
      <c r="F11" s="63"/>
      <c r="G11" s="23"/>
      <c r="H11" s="51"/>
      <c r="I11" s="41"/>
      <c r="J11" s="24"/>
      <c r="K11" s="47"/>
      <c r="Z11" s="68" t="s">
        <v>39</v>
      </c>
      <c r="AA11" s="69">
        <v>15.860099999999999</v>
      </c>
    </row>
    <row r="12" spans="1:27" ht="16" customHeight="1">
      <c r="A12" s="6">
        <v>2</v>
      </c>
      <c r="B12" s="25" t="s">
        <v>25</v>
      </c>
      <c r="C12" s="57"/>
      <c r="D12" s="8"/>
      <c r="E12" s="8"/>
      <c r="F12" s="64"/>
      <c r="G12" s="8"/>
      <c r="H12" s="8"/>
      <c r="I12" s="38"/>
      <c r="J12" s="8"/>
      <c r="K12" s="44"/>
      <c r="Z12" s="68" t="s">
        <v>40</v>
      </c>
      <c r="AA12" s="69">
        <v>15636.25</v>
      </c>
    </row>
    <row r="13" spans="1:27" ht="16" customHeight="1">
      <c r="A13" s="9"/>
      <c r="B13" s="10" t="str">
        <f>D1</f>
        <v>USD</v>
      </c>
      <c r="C13" s="45" t="s">
        <v>26</v>
      </c>
      <c r="D13" s="11">
        <v>200</v>
      </c>
      <c r="E13" s="61">
        <v>5</v>
      </c>
      <c r="F13" s="49" t="s">
        <v>13</v>
      </c>
      <c r="G13" s="12">
        <v>1</v>
      </c>
      <c r="H13" s="49" t="s">
        <v>21</v>
      </c>
      <c r="I13" s="39">
        <f t="shared" ref="I13:I15" si="3">PRODUCT(D13,E13,G13)</f>
        <v>1000</v>
      </c>
      <c r="J13" s="13">
        <f t="shared" ref="J13:J15" si="4">I13/$H$1</f>
        <v>1000</v>
      </c>
      <c r="K13" s="45"/>
      <c r="Z13" s="68" t="s">
        <v>41</v>
      </c>
      <c r="AA13" s="69">
        <v>83.788399999999996</v>
      </c>
    </row>
    <row r="14" spans="1:27" ht="16" customHeight="1">
      <c r="A14" s="14"/>
      <c r="B14" s="29">
        <f>SUM(I13:I18)</f>
        <v>6200</v>
      </c>
      <c r="C14" s="45" t="s">
        <v>27</v>
      </c>
      <c r="D14" s="11">
        <v>1500</v>
      </c>
      <c r="E14" s="61">
        <v>2</v>
      </c>
      <c r="F14" s="49" t="s">
        <v>13</v>
      </c>
      <c r="G14" s="17">
        <v>1</v>
      </c>
      <c r="H14" s="50" t="s">
        <v>16</v>
      </c>
      <c r="I14" s="39">
        <f t="shared" si="3"/>
        <v>3000</v>
      </c>
      <c r="J14" s="13">
        <f t="shared" si="4"/>
        <v>3000</v>
      </c>
      <c r="K14" s="46"/>
      <c r="Z14" s="68" t="s">
        <v>42</v>
      </c>
      <c r="AA14" s="69">
        <v>146.84100000000001</v>
      </c>
    </row>
    <row r="15" spans="1:27" ht="16" customHeight="1">
      <c r="A15" s="14"/>
      <c r="B15" s="30" t="s">
        <v>0</v>
      </c>
      <c r="C15" s="46" t="s">
        <v>28</v>
      </c>
      <c r="D15" s="16">
        <v>2200</v>
      </c>
      <c r="E15" s="59">
        <v>1</v>
      </c>
      <c r="F15" s="62" t="s">
        <v>16</v>
      </c>
      <c r="G15" s="17"/>
      <c r="H15" s="50"/>
      <c r="I15" s="39">
        <f t="shared" si="3"/>
        <v>2200</v>
      </c>
      <c r="J15" s="13">
        <f t="shared" si="4"/>
        <v>2200</v>
      </c>
      <c r="K15" s="46"/>
      <c r="Z15" s="68" t="s">
        <v>43</v>
      </c>
      <c r="AA15" s="69">
        <v>447.80599999999998</v>
      </c>
    </row>
    <row r="16" spans="1:27" ht="16" customHeight="1">
      <c r="A16" s="14"/>
      <c r="B16" s="28">
        <f>SUM(J12:J17)</f>
        <v>6200</v>
      </c>
      <c r="C16" s="46"/>
      <c r="D16" s="16"/>
      <c r="E16" s="59"/>
      <c r="F16" s="62"/>
      <c r="G16" s="17"/>
      <c r="H16" s="50"/>
      <c r="I16" s="40"/>
      <c r="J16" s="18"/>
      <c r="K16" s="46"/>
      <c r="Z16" s="68" t="s">
        <v>44</v>
      </c>
      <c r="AA16" s="68">
        <v>2078.61</v>
      </c>
    </row>
    <row r="17" spans="1:27" ht="16" customHeight="1">
      <c r="A17" s="14"/>
      <c r="B17" s="27"/>
      <c r="C17" s="46"/>
      <c r="D17" s="16"/>
      <c r="E17" s="59"/>
      <c r="F17" s="62"/>
      <c r="G17" s="17"/>
      <c r="H17" s="50"/>
      <c r="I17" s="40"/>
      <c r="J17" s="18"/>
      <c r="K17" s="46"/>
      <c r="Z17" s="68" t="s">
        <v>45</v>
      </c>
      <c r="AA17" s="69">
        <v>63.2</v>
      </c>
    </row>
    <row r="18" spans="1:27" ht="16" customHeight="1">
      <c r="A18" s="21"/>
      <c r="B18" s="28"/>
      <c r="C18" s="47"/>
      <c r="D18" s="22"/>
      <c r="E18" s="60"/>
      <c r="F18" s="63"/>
      <c r="G18" s="23"/>
      <c r="H18" s="51"/>
      <c r="I18" s="41"/>
      <c r="J18" s="24"/>
      <c r="K18" s="47"/>
      <c r="Z18" s="68" t="s">
        <v>46</v>
      </c>
      <c r="AA18" s="69">
        <v>1621.83</v>
      </c>
    </row>
    <row r="19" spans="1:27" ht="16" customHeight="1">
      <c r="A19" s="6">
        <v>3</v>
      </c>
      <c r="B19" s="25" t="s">
        <v>18</v>
      </c>
      <c r="C19" s="57"/>
      <c r="D19" s="8"/>
      <c r="E19" s="8"/>
      <c r="F19" s="64"/>
      <c r="G19" s="8"/>
      <c r="H19" s="8"/>
      <c r="I19" s="38"/>
      <c r="J19" s="8"/>
      <c r="K19" s="44"/>
      <c r="Z19" s="68" t="s">
        <v>47</v>
      </c>
      <c r="AA19" s="69">
        <v>10.725199999999999</v>
      </c>
    </row>
    <row r="20" spans="1:27" ht="16" customHeight="1">
      <c r="A20" s="9"/>
      <c r="B20" s="10" t="str">
        <f>D1</f>
        <v>USD</v>
      </c>
      <c r="C20" s="45" t="s">
        <v>20</v>
      </c>
      <c r="D20" s="11">
        <v>100</v>
      </c>
      <c r="E20" s="61">
        <v>2</v>
      </c>
      <c r="F20" s="49" t="s">
        <v>15</v>
      </c>
      <c r="G20" s="12">
        <v>1</v>
      </c>
      <c r="H20" s="49" t="s">
        <v>21</v>
      </c>
      <c r="I20" s="39">
        <f t="shared" ref="I20:I21" si="5">PRODUCT(D20,E20,G20)</f>
        <v>200</v>
      </c>
      <c r="J20" s="13">
        <f t="shared" ref="J20:J21" si="6">I20/$H$1</f>
        <v>200</v>
      </c>
      <c r="K20" s="45"/>
      <c r="Z20" s="68" t="s">
        <v>48</v>
      </c>
      <c r="AA20" s="69">
        <v>132.54900000000001</v>
      </c>
    </row>
    <row r="21" spans="1:27" ht="16" customHeight="1">
      <c r="A21" s="14"/>
      <c r="B21" s="29">
        <f>SUM(I20:I25)</f>
        <v>6200</v>
      </c>
      <c r="C21" s="45" t="s">
        <v>19</v>
      </c>
      <c r="D21" s="11">
        <v>500</v>
      </c>
      <c r="E21" s="61">
        <v>1</v>
      </c>
      <c r="F21" s="49" t="s">
        <v>15</v>
      </c>
      <c r="G21" s="12">
        <v>12</v>
      </c>
      <c r="H21" s="49" t="s">
        <v>14</v>
      </c>
      <c r="I21" s="39">
        <f t="shared" si="5"/>
        <v>6000</v>
      </c>
      <c r="J21" s="13">
        <f t="shared" si="6"/>
        <v>6000</v>
      </c>
      <c r="K21" s="46"/>
      <c r="Z21" s="68" t="s">
        <v>49</v>
      </c>
      <c r="AA21" s="69">
        <v>3.8411400000000002</v>
      </c>
    </row>
    <row r="22" spans="1:27" ht="16" customHeight="1">
      <c r="A22" s="14"/>
      <c r="B22" s="30" t="s">
        <v>0</v>
      </c>
      <c r="C22" s="46"/>
      <c r="D22" s="16"/>
      <c r="E22" s="59"/>
      <c r="F22" s="62"/>
      <c r="G22" s="17"/>
      <c r="H22" s="50"/>
      <c r="I22" s="40"/>
      <c r="J22" s="18"/>
      <c r="K22" s="46"/>
      <c r="Z22" s="68" t="s">
        <v>50</v>
      </c>
      <c r="AA22" s="69">
        <v>56.910800000000002</v>
      </c>
    </row>
    <row r="23" spans="1:27" ht="16" customHeight="1">
      <c r="A23" s="14"/>
      <c r="B23" s="28">
        <f>SUM(J19:J24)</f>
        <v>6200</v>
      </c>
      <c r="C23" s="46"/>
      <c r="D23" s="16"/>
      <c r="E23" s="59"/>
      <c r="F23" s="62"/>
      <c r="G23" s="17"/>
      <c r="H23" s="50"/>
      <c r="I23" s="40"/>
      <c r="J23" s="18"/>
      <c r="K23" s="46"/>
      <c r="Z23" s="68" t="s">
        <v>51</v>
      </c>
      <c r="AA23" s="69">
        <v>22.457999999999998</v>
      </c>
    </row>
    <row r="24" spans="1:27" ht="16" customHeight="1">
      <c r="A24" s="14"/>
      <c r="B24" s="27"/>
      <c r="C24" s="46"/>
      <c r="D24" s="16"/>
      <c r="E24" s="59"/>
      <c r="F24" s="62"/>
      <c r="G24" s="17"/>
      <c r="H24" s="50"/>
      <c r="I24" s="40"/>
      <c r="J24" s="18"/>
      <c r="K24" s="46"/>
      <c r="Z24" s="68" t="s">
        <v>52</v>
      </c>
      <c r="AA24" s="69">
        <v>33.939799999999998</v>
      </c>
    </row>
    <row r="25" spans="1:27" ht="16" customHeight="1">
      <c r="A25" s="21"/>
      <c r="B25" s="28"/>
      <c r="C25" s="47"/>
      <c r="D25" s="22"/>
      <c r="E25" s="60"/>
      <c r="F25" s="63"/>
      <c r="G25" s="23"/>
      <c r="H25" s="51"/>
      <c r="I25" s="41"/>
      <c r="J25" s="24"/>
      <c r="K25" s="47"/>
      <c r="Z25" s="68" t="s">
        <v>53</v>
      </c>
      <c r="AA25" s="69">
        <v>6.6318200000000003</v>
      </c>
    </row>
    <row r="26" spans="1:27" ht="16" customHeight="1">
      <c r="A26" s="6">
        <v>4</v>
      </c>
      <c r="B26" s="25" t="s">
        <v>22</v>
      </c>
      <c r="C26" s="57"/>
      <c r="D26" s="8"/>
      <c r="E26" s="8"/>
      <c r="F26" s="64"/>
      <c r="G26" s="8"/>
      <c r="H26" s="8"/>
      <c r="I26" s="38"/>
      <c r="J26" s="8"/>
      <c r="K26" s="44"/>
      <c r="Z26" s="68" t="s">
        <v>54</v>
      </c>
      <c r="AA26" s="69">
        <v>2710.4250000000002</v>
      </c>
    </row>
    <row r="27" spans="1:27" ht="16" customHeight="1">
      <c r="A27" s="9"/>
      <c r="B27" s="10" t="str">
        <f>D1</f>
        <v>USD</v>
      </c>
      <c r="C27" s="45" t="s">
        <v>24</v>
      </c>
      <c r="D27" s="11">
        <v>750</v>
      </c>
      <c r="E27" s="61">
        <v>1</v>
      </c>
      <c r="F27" s="49" t="s">
        <v>16</v>
      </c>
      <c r="G27" s="12"/>
      <c r="H27" s="49"/>
      <c r="I27" s="39">
        <f t="shared" ref="I27" si="7">PRODUCT(D27,E27,G27)</f>
        <v>750</v>
      </c>
      <c r="J27" s="13">
        <f t="shared" ref="J27" si="8">I27/$H$1</f>
        <v>750</v>
      </c>
      <c r="K27" s="45"/>
      <c r="Z27" s="68" t="s">
        <v>0</v>
      </c>
      <c r="AA27" s="69">
        <v>1</v>
      </c>
    </row>
    <row r="28" spans="1:27" ht="16" customHeight="1">
      <c r="A28" s="14"/>
      <c r="B28" s="29">
        <f>SUM(I27:I32)</f>
        <v>750</v>
      </c>
      <c r="C28" s="46"/>
      <c r="D28" s="16"/>
      <c r="E28" s="59"/>
      <c r="F28" s="62"/>
      <c r="G28" s="17"/>
      <c r="H28" s="50"/>
      <c r="I28" s="40"/>
      <c r="J28" s="18"/>
      <c r="K28" s="46"/>
      <c r="Z28" s="68" t="s">
        <v>55</v>
      </c>
      <c r="AA28" s="69">
        <v>3668.3049999999998</v>
      </c>
    </row>
    <row r="29" spans="1:27" ht="16" customHeight="1">
      <c r="A29" s="14"/>
      <c r="B29" s="30" t="s">
        <v>0</v>
      </c>
      <c r="C29" s="46"/>
      <c r="D29" s="16"/>
      <c r="E29" s="59"/>
      <c r="F29" s="62"/>
      <c r="G29" s="17"/>
      <c r="H29" s="50"/>
      <c r="I29" s="40"/>
      <c r="J29" s="18"/>
      <c r="K29" s="46"/>
      <c r="Z29" s="68" t="s">
        <v>56</v>
      </c>
      <c r="AA29" s="69">
        <v>2957</v>
      </c>
    </row>
    <row r="30" spans="1:27" ht="16" customHeight="1">
      <c r="A30" s="14"/>
      <c r="B30" s="28">
        <f>SUM(J26:J31)</f>
        <v>750</v>
      </c>
      <c r="C30" s="46"/>
      <c r="D30" s="16"/>
      <c r="E30" s="59"/>
      <c r="F30" s="62"/>
      <c r="G30" s="17"/>
      <c r="H30" s="50"/>
      <c r="I30" s="40"/>
      <c r="J30" s="18"/>
      <c r="K30" s="46"/>
      <c r="Z30" s="68" t="s">
        <v>57</v>
      </c>
      <c r="AA30" s="69">
        <v>597.07500000000005</v>
      </c>
    </row>
    <row r="31" spans="1:27" ht="16" customHeight="1">
      <c r="A31" s="14"/>
      <c r="B31" s="27"/>
      <c r="C31" s="46"/>
      <c r="D31" s="16"/>
      <c r="E31" s="59"/>
      <c r="F31" s="62"/>
      <c r="G31" s="17"/>
      <c r="H31" s="50"/>
      <c r="I31" s="40"/>
      <c r="J31" s="18"/>
      <c r="K31" s="46"/>
    </row>
    <row r="32" spans="1:27" ht="16" customHeight="1">
      <c r="A32" s="21"/>
      <c r="B32" s="28"/>
      <c r="C32" s="47"/>
      <c r="D32" s="22"/>
      <c r="E32" s="60"/>
      <c r="F32" s="63"/>
      <c r="G32" s="23"/>
      <c r="H32" s="51"/>
      <c r="I32" s="41"/>
      <c r="J32" s="24"/>
      <c r="K32" s="47"/>
    </row>
    <row r="33" spans="1:11" ht="16" customHeight="1">
      <c r="A33" s="6">
        <v>5</v>
      </c>
      <c r="B33" s="7" t="s">
        <v>23</v>
      </c>
      <c r="C33" s="57"/>
      <c r="D33" s="8"/>
      <c r="E33" s="8"/>
      <c r="F33" s="64"/>
      <c r="G33" s="8"/>
      <c r="H33" s="8"/>
      <c r="I33" s="38"/>
      <c r="J33" s="8"/>
      <c r="K33" s="44"/>
    </row>
    <row r="34" spans="1:11" ht="16" customHeight="1">
      <c r="A34" s="9"/>
      <c r="B34" s="10" t="str">
        <f>D1</f>
        <v>USD</v>
      </c>
      <c r="C34" s="45"/>
      <c r="D34" s="11">
        <v>2500</v>
      </c>
      <c r="E34" s="58">
        <v>1</v>
      </c>
      <c r="F34" s="65" t="s">
        <v>16</v>
      </c>
      <c r="G34" s="12"/>
      <c r="H34" s="49"/>
      <c r="I34" s="39">
        <f t="shared" ref="I34" si="9">PRODUCT(D34,E34,G34)</f>
        <v>2500</v>
      </c>
      <c r="J34" s="13">
        <f t="shared" ref="J34" si="10">I34/$H$1</f>
        <v>2500</v>
      </c>
      <c r="K34" s="45"/>
    </row>
    <row r="35" spans="1:11" ht="16" customHeight="1">
      <c r="A35" s="14"/>
      <c r="B35" s="29">
        <f>SUM(I34:I39)</f>
        <v>2500</v>
      </c>
      <c r="C35" s="46"/>
      <c r="D35" s="16"/>
      <c r="E35" s="59"/>
      <c r="F35" s="62"/>
      <c r="G35" s="17"/>
      <c r="H35" s="50"/>
      <c r="I35" s="40"/>
      <c r="J35" s="18"/>
      <c r="K35" s="46"/>
    </row>
    <row r="36" spans="1:11" ht="16" customHeight="1">
      <c r="A36" s="14"/>
      <c r="B36" s="30" t="s">
        <v>0</v>
      </c>
      <c r="C36" s="46"/>
      <c r="D36" s="16"/>
      <c r="E36" s="59"/>
      <c r="F36" s="62"/>
      <c r="G36" s="17"/>
      <c r="H36" s="50"/>
      <c r="I36" s="40"/>
      <c r="J36" s="18"/>
      <c r="K36" s="46"/>
    </row>
    <row r="37" spans="1:11" ht="16" customHeight="1">
      <c r="A37" s="14"/>
      <c r="B37" s="28">
        <f>SUM(J33:J38)</f>
        <v>2500</v>
      </c>
      <c r="C37" s="46"/>
      <c r="D37" s="16"/>
      <c r="E37" s="59"/>
      <c r="F37" s="62"/>
      <c r="G37" s="17"/>
      <c r="H37" s="50"/>
      <c r="I37" s="40"/>
      <c r="J37" s="18"/>
      <c r="K37" s="46"/>
    </row>
    <row r="38" spans="1:11" ht="16" customHeight="1">
      <c r="A38" s="14"/>
      <c r="B38" s="27"/>
      <c r="C38" s="46"/>
      <c r="D38" s="16"/>
      <c r="E38" s="59"/>
      <c r="F38" s="62"/>
      <c r="G38" s="17"/>
      <c r="H38" s="50"/>
      <c r="I38" s="40"/>
      <c r="J38" s="18"/>
      <c r="K38" s="46"/>
    </row>
    <row r="39" spans="1:11" ht="16" customHeight="1">
      <c r="A39" s="21"/>
      <c r="B39" s="28"/>
      <c r="C39" s="47"/>
      <c r="D39" s="22"/>
      <c r="E39" s="60"/>
      <c r="F39" s="63"/>
      <c r="G39" s="23"/>
      <c r="H39" s="51"/>
      <c r="I39" s="41"/>
      <c r="J39" s="24"/>
      <c r="K39" s="47"/>
    </row>
    <row r="40" spans="1:11" ht="16" customHeight="1">
      <c r="A40" s="6">
        <v>6</v>
      </c>
      <c r="B40" s="25"/>
      <c r="C40" s="57"/>
      <c r="D40" s="8"/>
      <c r="E40" s="8"/>
      <c r="F40" s="64"/>
      <c r="G40" s="8"/>
      <c r="H40" s="8"/>
      <c r="I40" s="38"/>
      <c r="J40" s="8"/>
      <c r="K40" s="44"/>
    </row>
    <row r="41" spans="1:11" ht="16" customHeight="1">
      <c r="A41" s="9"/>
      <c r="B41" s="10" t="str">
        <f>D1</f>
        <v>USD</v>
      </c>
      <c r="C41" s="45"/>
      <c r="D41" s="11"/>
      <c r="E41" s="58"/>
      <c r="F41" s="65"/>
      <c r="G41" s="12"/>
      <c r="H41" s="49"/>
      <c r="I41" s="39">
        <f t="shared" ref="I41" si="11">PRODUCT(D41,E41,G41)</f>
        <v>0</v>
      </c>
      <c r="J41" s="13">
        <f t="shared" ref="J41" si="12">I41/$H$1</f>
        <v>0</v>
      </c>
      <c r="K41" s="45"/>
    </row>
    <row r="42" spans="1:11" ht="16" customHeight="1">
      <c r="A42" s="14"/>
      <c r="B42" s="29">
        <f>SUM(I41:I46)</f>
        <v>0</v>
      </c>
      <c r="C42" s="46"/>
      <c r="D42" s="16"/>
      <c r="E42" s="59"/>
      <c r="F42" s="62"/>
      <c r="G42" s="17"/>
      <c r="H42" s="50"/>
      <c r="I42" s="40"/>
      <c r="J42" s="18"/>
      <c r="K42" s="46"/>
    </row>
    <row r="43" spans="1:11" ht="16" customHeight="1">
      <c r="A43" s="14"/>
      <c r="B43" s="30" t="s">
        <v>0</v>
      </c>
      <c r="C43" s="46"/>
      <c r="D43" s="16"/>
      <c r="E43" s="59"/>
      <c r="F43" s="62"/>
      <c r="G43" s="17"/>
      <c r="H43" s="50"/>
      <c r="I43" s="40"/>
      <c r="J43" s="18"/>
      <c r="K43" s="46"/>
    </row>
    <row r="44" spans="1:11" ht="16" customHeight="1">
      <c r="A44" s="14"/>
      <c r="B44" s="28">
        <f>SUM(J40:J45)</f>
        <v>0</v>
      </c>
      <c r="C44" s="46"/>
      <c r="D44" s="16"/>
      <c r="E44" s="59"/>
      <c r="F44" s="62"/>
      <c r="G44" s="17"/>
      <c r="H44" s="50"/>
      <c r="I44" s="40"/>
      <c r="J44" s="18"/>
      <c r="K44" s="46"/>
    </row>
    <row r="45" spans="1:11" ht="16" customHeight="1">
      <c r="A45" s="14"/>
      <c r="B45" s="27"/>
      <c r="C45" s="46"/>
      <c r="D45" s="16"/>
      <c r="E45" s="59"/>
      <c r="F45" s="62"/>
      <c r="G45" s="17"/>
      <c r="H45" s="50"/>
      <c r="I45" s="40"/>
      <c r="J45" s="18"/>
      <c r="K45" s="46"/>
    </row>
    <row r="46" spans="1:11" ht="16" customHeight="1">
      <c r="A46" s="21"/>
      <c r="B46" s="28"/>
      <c r="C46" s="47"/>
      <c r="D46" s="22"/>
      <c r="E46" s="60"/>
      <c r="F46" s="63"/>
      <c r="G46" s="23"/>
      <c r="H46" s="51"/>
      <c r="I46" s="41"/>
      <c r="J46" s="24"/>
      <c r="K46" s="47"/>
    </row>
    <row r="47" spans="1:11" ht="12.75" customHeight="1">
      <c r="F47" s="70" t="s">
        <v>4</v>
      </c>
      <c r="G47" s="71"/>
      <c r="H47" s="26" t="str">
        <f>D1</f>
        <v>USD</v>
      </c>
      <c r="I47" s="42">
        <f>SUM(I6:I46)</f>
        <v>22150</v>
      </c>
      <c r="J47" s="35">
        <f>SUM(J5:J46)</f>
        <v>22150</v>
      </c>
    </row>
    <row r="48" spans="1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</sheetData>
  <mergeCells count="11">
    <mergeCell ref="K3:K4"/>
    <mergeCell ref="H3:H4"/>
    <mergeCell ref="G3:G4"/>
    <mergeCell ref="F3:F4"/>
    <mergeCell ref="A1:B1"/>
    <mergeCell ref="E1:G1"/>
    <mergeCell ref="F47:G47"/>
    <mergeCell ref="A3:A4"/>
    <mergeCell ref="B3:B4"/>
    <mergeCell ref="C3:C4"/>
    <mergeCell ref="E3:E4"/>
  </mergeCells>
  <phoneticPr fontId="4"/>
  <dataValidations count="1">
    <dataValidation type="list" allowBlank="1" showErrorMessage="1" sqref="D1" xr:uid="{00000000-0002-0000-0100-000001000000}">
      <formula1>$Z$2:$Z$30</formula1>
    </dataValidation>
  </dataValidations>
  <printOptions horizontalCentered="1"/>
  <pageMargins left="0.51181102362204722" right="0.51181102362204722" top="0.98425196850393704" bottom="2.0078740157480315" header="0.51181102362204722" footer="0.98425196850393704"/>
  <pageSetup paperSize="9" scale="49" orientation="portrait" r:id="rId1"/>
  <headerFooter>
    <oddHeader xml:space="preserve">&amp;L&amp;A&amp;C&amp;18&amp;K000000Budget&amp;R&amp;12&amp;K000000FY2025
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9674-33E1-484B-9B72-CCE46A45FAB5}">
  <sheetPr>
    <pageSetUpPr fitToPage="1"/>
  </sheetPr>
  <dimension ref="A1:AA895"/>
  <sheetViews>
    <sheetView tabSelected="1" zoomScaleNormal="100" workbookViewId="0">
      <selection activeCell="I21" sqref="I21:J22"/>
    </sheetView>
  </sheetViews>
  <sheetFormatPr baseColWidth="10" defaultColWidth="12.6640625" defaultRowHeight="15" customHeight="1"/>
  <cols>
    <col min="1" max="1" width="7" customWidth="1"/>
    <col min="2" max="2" width="9" customWidth="1"/>
    <col min="3" max="3" width="46.6640625" style="52" customWidth="1"/>
    <col min="4" max="4" width="10.33203125" customWidth="1"/>
    <col min="5" max="5" width="7.83203125" customWidth="1"/>
    <col min="6" max="6" width="11" customWidth="1"/>
    <col min="7" max="7" width="7.83203125" customWidth="1"/>
    <col min="8" max="9" width="11.6640625" customWidth="1"/>
    <col min="10" max="10" width="8.6640625" customWidth="1"/>
    <col min="11" max="11" width="35.83203125" style="48" customWidth="1"/>
    <col min="12" max="25" width="5.33203125" customWidth="1"/>
  </cols>
  <sheetData>
    <row r="1" spans="1:27" ht="17.25" customHeight="1">
      <c r="A1" s="79"/>
      <c r="B1" s="80"/>
      <c r="C1" s="1" t="s">
        <v>1</v>
      </c>
      <c r="D1" s="2" t="s">
        <v>0</v>
      </c>
      <c r="E1" s="81" t="s">
        <v>2</v>
      </c>
      <c r="F1" s="82"/>
      <c r="G1" s="71"/>
      <c r="H1" s="3">
        <f>VLOOKUP(D1,Z2:AA30,2,FALSE)</f>
        <v>1</v>
      </c>
      <c r="I1" s="4"/>
      <c r="J1" s="4"/>
      <c r="K1" s="4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66" t="s">
        <v>29</v>
      </c>
      <c r="AA1" s="67"/>
    </row>
    <row r="2" spans="1:27" ht="6.75" customHeight="1" thickBot="1">
      <c r="A2" s="5"/>
      <c r="B2" s="5"/>
      <c r="C2" s="53"/>
      <c r="D2" s="54"/>
      <c r="E2" s="55"/>
      <c r="F2" s="55"/>
      <c r="G2" s="55"/>
      <c r="H2" s="56"/>
      <c r="I2" s="4"/>
      <c r="J2" s="4"/>
      <c r="K2" s="4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68" t="s">
        <v>30</v>
      </c>
      <c r="AA2" s="69">
        <v>118.327</v>
      </c>
    </row>
    <row r="3" spans="1:27" ht="24" customHeight="1">
      <c r="A3" s="72" t="s">
        <v>5</v>
      </c>
      <c r="B3" s="72" t="s">
        <v>6</v>
      </c>
      <c r="C3" s="75" t="s">
        <v>3</v>
      </c>
      <c r="D3" s="31" t="s">
        <v>7</v>
      </c>
      <c r="E3" s="72" t="s">
        <v>11</v>
      </c>
      <c r="F3" s="72" t="s">
        <v>10</v>
      </c>
      <c r="G3" s="72" t="s">
        <v>11</v>
      </c>
      <c r="H3" s="77" t="s">
        <v>10</v>
      </c>
      <c r="I3" s="36" t="s">
        <v>8</v>
      </c>
      <c r="J3" s="33" t="s">
        <v>8</v>
      </c>
      <c r="K3" s="72" t="s">
        <v>12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68" t="s">
        <v>31</v>
      </c>
      <c r="AA3" s="69">
        <v>5.6007999999999996</v>
      </c>
    </row>
    <row r="4" spans="1:27" ht="11" customHeight="1">
      <c r="A4" s="73"/>
      <c r="B4" s="74"/>
      <c r="C4" s="76"/>
      <c r="D4" s="32" t="str">
        <f>D1</f>
        <v>USD</v>
      </c>
      <c r="E4" s="74"/>
      <c r="F4" s="74"/>
      <c r="G4" s="74"/>
      <c r="H4" s="78"/>
      <c r="I4" s="37" t="str">
        <f>D1</f>
        <v>USD</v>
      </c>
      <c r="J4" s="34" t="s">
        <v>9</v>
      </c>
      <c r="K4" s="7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8" t="s">
        <v>32</v>
      </c>
      <c r="AA4" s="69">
        <v>2837.5</v>
      </c>
    </row>
    <row r="5" spans="1:27" ht="16" customHeight="1">
      <c r="A5" s="6">
        <v>1</v>
      </c>
      <c r="B5" s="7" t="s">
        <v>58</v>
      </c>
      <c r="C5" s="8"/>
      <c r="D5" s="8"/>
      <c r="E5" s="8"/>
      <c r="F5" s="8"/>
      <c r="G5" s="8"/>
      <c r="H5" s="8"/>
      <c r="I5" s="38"/>
      <c r="J5" s="8"/>
      <c r="K5" s="44"/>
      <c r="Z5" s="68" t="s">
        <v>33</v>
      </c>
      <c r="AA5" s="69">
        <v>0.85455999999999999</v>
      </c>
    </row>
    <row r="6" spans="1:27" ht="16" customHeight="1">
      <c r="A6" s="9"/>
      <c r="B6" s="10" t="str">
        <f>D1</f>
        <v>USD</v>
      </c>
      <c r="C6" s="46" t="s">
        <v>17</v>
      </c>
      <c r="D6" s="16">
        <v>1700</v>
      </c>
      <c r="E6" s="58">
        <v>2</v>
      </c>
      <c r="F6" s="49" t="s">
        <v>13</v>
      </c>
      <c r="G6" s="12">
        <v>1</v>
      </c>
      <c r="H6" s="49" t="s">
        <v>16</v>
      </c>
      <c r="I6" s="39">
        <f t="shared" ref="I6" si="0">PRODUCT(D6,E6,G6)</f>
        <v>3400</v>
      </c>
      <c r="J6" s="13">
        <f t="shared" ref="J6" si="1">I6/$H$1</f>
        <v>3400</v>
      </c>
      <c r="K6" s="45"/>
      <c r="Z6" s="68" t="s">
        <v>34</v>
      </c>
      <c r="AA6" s="69">
        <v>7.0925500000000001</v>
      </c>
    </row>
    <row r="7" spans="1:27" ht="16" customHeight="1">
      <c r="A7" s="14"/>
      <c r="B7" s="15">
        <f>SUM(I6:I11)</f>
        <v>3400</v>
      </c>
      <c r="C7" s="46"/>
      <c r="D7" s="16"/>
      <c r="E7" s="59"/>
      <c r="F7" s="62"/>
      <c r="G7" s="17"/>
      <c r="H7" s="50"/>
      <c r="I7" s="39"/>
      <c r="J7" s="13"/>
      <c r="K7" s="46"/>
      <c r="Z7" s="68" t="s">
        <v>35</v>
      </c>
      <c r="AA7" s="69">
        <v>4210.9799999999996</v>
      </c>
    </row>
    <row r="8" spans="1:27" ht="16" customHeight="1">
      <c r="A8" s="14"/>
      <c r="B8" s="19" t="s">
        <v>9</v>
      </c>
      <c r="C8" s="46"/>
      <c r="D8" s="16"/>
      <c r="E8" s="59"/>
      <c r="F8" s="62"/>
      <c r="G8" s="17"/>
      <c r="H8" s="50"/>
      <c r="I8" s="40"/>
      <c r="J8" s="18"/>
      <c r="K8" s="46"/>
      <c r="Z8" s="68" t="s">
        <v>36</v>
      </c>
      <c r="AA8" s="69">
        <v>100.205</v>
      </c>
    </row>
    <row r="9" spans="1:27" ht="16" customHeight="1">
      <c r="A9" s="14"/>
      <c r="B9" s="20">
        <f>SUM(J5:J10)</f>
        <v>3400</v>
      </c>
      <c r="C9" s="46"/>
      <c r="D9" s="16"/>
      <c r="E9" s="59"/>
      <c r="F9" s="62"/>
      <c r="G9" s="17"/>
      <c r="H9" s="50"/>
      <c r="I9" s="40"/>
      <c r="J9" s="18"/>
      <c r="K9" s="46"/>
      <c r="Z9" s="68" t="s">
        <v>37</v>
      </c>
      <c r="AA9" s="69">
        <v>1.00109</v>
      </c>
    </row>
    <row r="10" spans="1:27" ht="16" customHeight="1">
      <c r="A10" s="14"/>
      <c r="B10" s="27"/>
      <c r="C10" s="46"/>
      <c r="D10" s="16"/>
      <c r="E10" s="59"/>
      <c r="F10" s="62"/>
      <c r="G10" s="17"/>
      <c r="H10" s="50"/>
      <c r="I10" s="40"/>
      <c r="J10" s="18"/>
      <c r="K10" s="46"/>
      <c r="Z10" s="68" t="s">
        <v>38</v>
      </c>
      <c r="AA10" s="69">
        <v>0.81438999999999995</v>
      </c>
    </row>
    <row r="11" spans="1:27" ht="16" customHeight="1">
      <c r="A11" s="21"/>
      <c r="B11" s="28"/>
      <c r="C11" s="47"/>
      <c r="D11" s="22"/>
      <c r="E11" s="60"/>
      <c r="F11" s="63"/>
      <c r="G11" s="23"/>
      <c r="H11" s="51"/>
      <c r="I11" s="41"/>
      <c r="J11" s="24"/>
      <c r="K11" s="47"/>
      <c r="Z11" s="68" t="s">
        <v>39</v>
      </c>
      <c r="AA11" s="69">
        <v>15.860099999999999</v>
      </c>
    </row>
    <row r="12" spans="1:27" ht="16" customHeight="1">
      <c r="A12" s="6">
        <v>2</v>
      </c>
      <c r="B12" s="25" t="s">
        <v>25</v>
      </c>
      <c r="C12" s="8"/>
      <c r="D12" s="8"/>
      <c r="E12" s="8"/>
      <c r="F12" s="8"/>
      <c r="G12" s="8"/>
      <c r="H12" s="8"/>
      <c r="I12" s="38"/>
      <c r="J12" s="8"/>
      <c r="K12" s="44"/>
      <c r="Z12" s="68" t="s">
        <v>40</v>
      </c>
      <c r="AA12" s="69">
        <v>15636.25</v>
      </c>
    </row>
    <row r="13" spans="1:27" ht="16" customHeight="1">
      <c r="A13" s="9"/>
      <c r="B13" s="10">
        <f>D8</f>
        <v>0</v>
      </c>
      <c r="C13" s="45" t="s">
        <v>27</v>
      </c>
      <c r="D13" s="11">
        <v>1500</v>
      </c>
      <c r="E13" s="61">
        <v>2</v>
      </c>
      <c r="F13" s="49" t="s">
        <v>13</v>
      </c>
      <c r="G13" s="17">
        <v>1</v>
      </c>
      <c r="H13" s="50" t="s">
        <v>16</v>
      </c>
      <c r="I13" s="39">
        <f t="shared" ref="I13:I14" si="2">PRODUCT(D13,E13,G13)</f>
        <v>3000</v>
      </c>
      <c r="J13" s="13">
        <f t="shared" ref="J13:J14" si="3">I13/$H$1</f>
        <v>3000</v>
      </c>
      <c r="K13" s="45"/>
      <c r="Z13" s="68" t="s">
        <v>41</v>
      </c>
      <c r="AA13" s="69">
        <v>83.788399999999996</v>
      </c>
    </row>
    <row r="14" spans="1:27" ht="16" customHeight="1">
      <c r="A14" s="14"/>
      <c r="B14" s="15">
        <f>SUM(I13:I18)</f>
        <v>5200</v>
      </c>
      <c r="C14" s="46" t="s">
        <v>28</v>
      </c>
      <c r="D14" s="16">
        <v>2200</v>
      </c>
      <c r="E14" s="59">
        <v>1</v>
      </c>
      <c r="F14" s="62" t="s">
        <v>16</v>
      </c>
      <c r="G14" s="17"/>
      <c r="H14" s="50"/>
      <c r="I14" s="39">
        <f t="shared" si="2"/>
        <v>2200</v>
      </c>
      <c r="J14" s="13">
        <f t="shared" si="3"/>
        <v>2200</v>
      </c>
      <c r="K14" s="46"/>
      <c r="Z14" s="68" t="s">
        <v>42</v>
      </c>
      <c r="AA14" s="69">
        <v>146.84100000000001</v>
      </c>
    </row>
    <row r="15" spans="1:27" ht="16" customHeight="1">
      <c r="A15" s="14"/>
      <c r="B15" s="19" t="s">
        <v>9</v>
      </c>
      <c r="C15" s="46"/>
      <c r="D15" s="16"/>
      <c r="E15" s="59"/>
      <c r="F15" s="62"/>
      <c r="G15" s="17"/>
      <c r="H15" s="50"/>
      <c r="I15" s="40"/>
      <c r="J15" s="18"/>
      <c r="K15" s="46"/>
      <c r="Z15" s="68" t="s">
        <v>43</v>
      </c>
      <c r="AA15" s="69">
        <v>447.80599999999998</v>
      </c>
    </row>
    <row r="16" spans="1:27" ht="16" customHeight="1">
      <c r="A16" s="14"/>
      <c r="B16" s="20">
        <f>SUM(J12:J17)</f>
        <v>5200</v>
      </c>
      <c r="C16" s="46"/>
      <c r="D16" s="16"/>
      <c r="E16" s="59"/>
      <c r="F16" s="62"/>
      <c r="G16" s="17"/>
      <c r="H16" s="50"/>
      <c r="I16" s="40"/>
      <c r="J16" s="18"/>
      <c r="K16" s="46"/>
      <c r="Z16" s="68" t="s">
        <v>44</v>
      </c>
      <c r="AA16" s="68">
        <v>2078.61</v>
      </c>
    </row>
    <row r="17" spans="1:27" ht="16" customHeight="1">
      <c r="A17" s="14"/>
      <c r="B17" s="27"/>
      <c r="C17" s="46"/>
      <c r="D17" s="16"/>
      <c r="E17" s="59"/>
      <c r="F17" s="62"/>
      <c r="G17" s="17"/>
      <c r="H17" s="50"/>
      <c r="I17" s="40"/>
      <c r="J17" s="18"/>
      <c r="K17" s="46"/>
      <c r="Z17" s="68" t="s">
        <v>45</v>
      </c>
      <c r="AA17" s="69">
        <v>63.2</v>
      </c>
    </row>
    <row r="18" spans="1:27" ht="16" customHeight="1">
      <c r="A18" s="21"/>
      <c r="B18" s="28"/>
      <c r="C18" s="47"/>
      <c r="D18" s="22"/>
      <c r="E18" s="60"/>
      <c r="F18" s="63"/>
      <c r="G18" s="23"/>
      <c r="H18" s="51"/>
      <c r="I18" s="41"/>
      <c r="J18" s="24"/>
      <c r="K18" s="47"/>
      <c r="Z18" s="68" t="s">
        <v>46</v>
      </c>
      <c r="AA18" s="69">
        <v>1621.83</v>
      </c>
    </row>
    <row r="19" spans="1:27" ht="16" customHeight="1">
      <c r="A19" s="6">
        <v>3</v>
      </c>
      <c r="B19" s="25" t="s">
        <v>18</v>
      </c>
      <c r="C19" s="57"/>
      <c r="D19" s="8"/>
      <c r="E19" s="8"/>
      <c r="F19" s="64"/>
      <c r="G19" s="8"/>
      <c r="H19" s="8"/>
      <c r="I19" s="38"/>
      <c r="J19" s="8"/>
      <c r="K19" s="44"/>
      <c r="Z19" s="68" t="s">
        <v>47</v>
      </c>
      <c r="AA19" s="69">
        <v>10.725199999999999</v>
      </c>
    </row>
    <row r="20" spans="1:27" ht="16" customHeight="1">
      <c r="A20" s="9"/>
      <c r="B20" s="10">
        <f>D8</f>
        <v>0</v>
      </c>
      <c r="C20" s="45" t="s">
        <v>19</v>
      </c>
      <c r="D20" s="11">
        <v>500</v>
      </c>
      <c r="E20" s="61">
        <v>1</v>
      </c>
      <c r="F20" s="49" t="s">
        <v>15</v>
      </c>
      <c r="G20" s="12">
        <v>12</v>
      </c>
      <c r="H20" s="49" t="s">
        <v>14</v>
      </c>
      <c r="I20" s="39">
        <f t="shared" ref="I20:I22" si="4">PRODUCT(D20,E20,G20)</f>
        <v>6000</v>
      </c>
      <c r="J20" s="13">
        <f t="shared" ref="J20:J22" si="5">I20/$H$1</f>
        <v>6000</v>
      </c>
      <c r="K20" s="45"/>
      <c r="Z20" s="68" t="s">
        <v>48</v>
      </c>
      <c r="AA20" s="69">
        <v>132.54900000000001</v>
      </c>
    </row>
    <row r="21" spans="1:27" ht="16" customHeight="1">
      <c r="A21" s="14"/>
      <c r="B21" s="29">
        <f>SUM(I20:I25)</f>
        <v>6000</v>
      </c>
      <c r="C21" s="45"/>
      <c r="D21" s="11"/>
      <c r="E21" s="61"/>
      <c r="F21" s="49"/>
      <c r="G21" s="17"/>
      <c r="H21" s="50"/>
      <c r="I21" s="39"/>
      <c r="J21" s="13"/>
      <c r="K21" s="46"/>
      <c r="Z21" s="68" t="s">
        <v>49</v>
      </c>
      <c r="AA21" s="69">
        <v>3.8411400000000002</v>
      </c>
    </row>
    <row r="22" spans="1:27" ht="16" customHeight="1">
      <c r="A22" s="14"/>
      <c r="B22" s="30" t="s">
        <v>0</v>
      </c>
      <c r="C22" s="46"/>
      <c r="D22" s="16"/>
      <c r="E22" s="59"/>
      <c r="F22" s="62"/>
      <c r="G22" s="17"/>
      <c r="H22" s="50"/>
      <c r="I22" s="39"/>
      <c r="J22" s="13"/>
      <c r="K22" s="46"/>
      <c r="Z22" s="68" t="s">
        <v>50</v>
      </c>
      <c r="AA22" s="69">
        <v>56.910800000000002</v>
      </c>
    </row>
    <row r="23" spans="1:27" ht="16" customHeight="1">
      <c r="A23" s="14"/>
      <c r="B23" s="28">
        <f>SUM(J19:J24)</f>
        <v>6000</v>
      </c>
      <c r="C23" s="46"/>
      <c r="D23" s="16"/>
      <c r="E23" s="59"/>
      <c r="F23" s="62"/>
      <c r="G23" s="17"/>
      <c r="H23" s="50"/>
      <c r="I23" s="40"/>
      <c r="J23" s="18"/>
      <c r="K23" s="46"/>
      <c r="Z23" s="68" t="s">
        <v>51</v>
      </c>
      <c r="AA23" s="69">
        <v>22.457999999999998</v>
      </c>
    </row>
    <row r="24" spans="1:27" ht="16" customHeight="1">
      <c r="A24" s="14"/>
      <c r="B24" s="27"/>
      <c r="C24" s="46"/>
      <c r="D24" s="16"/>
      <c r="E24" s="59"/>
      <c r="F24" s="62"/>
      <c r="G24" s="17"/>
      <c r="H24" s="50"/>
      <c r="I24" s="40"/>
      <c r="J24" s="18"/>
      <c r="K24" s="46"/>
      <c r="Z24" s="68" t="s">
        <v>52</v>
      </c>
      <c r="AA24" s="69">
        <v>33.939799999999998</v>
      </c>
    </row>
    <row r="25" spans="1:27" ht="16" customHeight="1">
      <c r="A25" s="21"/>
      <c r="B25" s="28"/>
      <c r="C25" s="47"/>
      <c r="D25" s="22"/>
      <c r="E25" s="60"/>
      <c r="F25" s="63"/>
      <c r="G25" s="23"/>
      <c r="H25" s="51"/>
      <c r="I25" s="41"/>
      <c r="J25" s="24"/>
      <c r="K25" s="47"/>
      <c r="Z25" s="68" t="s">
        <v>53</v>
      </c>
      <c r="AA25" s="69">
        <v>6.6318200000000003</v>
      </c>
    </row>
    <row r="26" spans="1:27" ht="16" customHeight="1">
      <c r="A26" s="6">
        <v>4</v>
      </c>
      <c r="B26" s="25" t="s">
        <v>22</v>
      </c>
      <c r="C26" s="57"/>
      <c r="D26" s="8"/>
      <c r="E26" s="8"/>
      <c r="F26" s="64"/>
      <c r="G26" s="8"/>
      <c r="H26" s="8"/>
      <c r="I26" s="38"/>
      <c r="J26" s="8"/>
      <c r="K26" s="44"/>
      <c r="Z26" s="68" t="s">
        <v>54</v>
      </c>
      <c r="AA26" s="69">
        <v>2710.4250000000002</v>
      </c>
    </row>
    <row r="27" spans="1:27" ht="16" customHeight="1">
      <c r="A27" s="9"/>
      <c r="B27" s="10">
        <f>D8</f>
        <v>0</v>
      </c>
      <c r="C27" s="45" t="s">
        <v>24</v>
      </c>
      <c r="D27" s="11">
        <v>750</v>
      </c>
      <c r="E27" s="61">
        <v>1</v>
      </c>
      <c r="F27" s="49" t="s">
        <v>16</v>
      </c>
      <c r="G27" s="12"/>
      <c r="H27" s="49"/>
      <c r="I27" s="39">
        <f t="shared" ref="I27" si="6">PRODUCT(D27,E27,G27)</f>
        <v>750</v>
      </c>
      <c r="J27" s="13">
        <f t="shared" ref="J27" si="7">I27/$H$1</f>
        <v>750</v>
      </c>
      <c r="K27" s="45"/>
      <c r="Z27" s="68" t="s">
        <v>0</v>
      </c>
      <c r="AA27" s="69">
        <v>1</v>
      </c>
    </row>
    <row r="28" spans="1:27" ht="16" customHeight="1">
      <c r="A28" s="14"/>
      <c r="B28" s="29">
        <f>SUM(I27:I32)</f>
        <v>750</v>
      </c>
      <c r="C28" s="45"/>
      <c r="D28" s="11"/>
      <c r="E28" s="61"/>
      <c r="F28" s="49"/>
      <c r="G28" s="12"/>
      <c r="H28" s="49"/>
      <c r="I28" s="39"/>
      <c r="J28" s="13"/>
      <c r="K28" s="46"/>
      <c r="Z28" s="68" t="s">
        <v>55</v>
      </c>
      <c r="AA28" s="69">
        <v>3668.3049999999998</v>
      </c>
    </row>
    <row r="29" spans="1:27" ht="16" customHeight="1">
      <c r="A29" s="14"/>
      <c r="B29" s="30" t="s">
        <v>0</v>
      </c>
      <c r="C29" s="46"/>
      <c r="D29" s="16"/>
      <c r="E29" s="59"/>
      <c r="F29" s="62"/>
      <c r="G29" s="17"/>
      <c r="H29" s="50"/>
      <c r="I29" s="40"/>
      <c r="J29" s="18"/>
      <c r="K29" s="46"/>
      <c r="Z29" s="68" t="s">
        <v>56</v>
      </c>
      <c r="AA29" s="69">
        <v>2957</v>
      </c>
    </row>
    <row r="30" spans="1:27" ht="16" customHeight="1">
      <c r="A30" s="14"/>
      <c r="B30" s="28">
        <f>SUM(J26:J31)</f>
        <v>750</v>
      </c>
      <c r="C30" s="46"/>
      <c r="D30" s="16"/>
      <c r="E30" s="59"/>
      <c r="F30" s="62"/>
      <c r="G30" s="17"/>
      <c r="H30" s="50"/>
      <c r="I30" s="40"/>
      <c r="J30" s="18"/>
      <c r="K30" s="46"/>
      <c r="Z30" s="68" t="s">
        <v>57</v>
      </c>
      <c r="AA30" s="69">
        <v>597.07500000000005</v>
      </c>
    </row>
    <row r="31" spans="1:27" ht="16" customHeight="1">
      <c r="A31" s="14"/>
      <c r="B31" s="27"/>
      <c r="C31" s="46"/>
      <c r="D31" s="16"/>
      <c r="E31" s="59"/>
      <c r="F31" s="62"/>
      <c r="G31" s="17"/>
      <c r="H31" s="50"/>
      <c r="I31" s="40"/>
      <c r="J31" s="18"/>
      <c r="K31" s="46"/>
    </row>
    <row r="32" spans="1:27" ht="16" customHeight="1">
      <c r="A32" s="21"/>
      <c r="B32" s="28"/>
      <c r="C32" s="47"/>
      <c r="D32" s="22"/>
      <c r="E32" s="60"/>
      <c r="F32" s="63"/>
      <c r="G32" s="23"/>
      <c r="H32" s="51"/>
      <c r="I32" s="41"/>
      <c r="J32" s="24"/>
      <c r="K32" s="47"/>
    </row>
    <row r="33" spans="1:11" ht="16" customHeight="1">
      <c r="A33" s="6">
        <v>5</v>
      </c>
      <c r="B33" s="7" t="s">
        <v>23</v>
      </c>
      <c r="C33" s="57"/>
      <c r="D33" s="8"/>
      <c r="E33" s="8"/>
      <c r="F33" s="64"/>
      <c r="G33" s="8"/>
      <c r="H33" s="8"/>
      <c r="I33" s="38"/>
      <c r="J33" s="8"/>
      <c r="K33" s="44"/>
    </row>
    <row r="34" spans="1:11" ht="16" customHeight="1">
      <c r="A34" s="9"/>
      <c r="B34" s="10">
        <f>D8</f>
        <v>0</v>
      </c>
      <c r="C34" s="45"/>
      <c r="D34" s="11">
        <v>2500</v>
      </c>
      <c r="E34" s="58">
        <v>1</v>
      </c>
      <c r="F34" s="65" t="s">
        <v>16</v>
      </c>
      <c r="G34" s="12"/>
      <c r="H34" s="49"/>
      <c r="I34" s="39">
        <f t="shared" ref="I34" si="8">PRODUCT(D34,E34,G34)</f>
        <v>2500</v>
      </c>
      <c r="J34" s="13">
        <f t="shared" ref="J34" si="9">I34/$H$1</f>
        <v>2500</v>
      </c>
      <c r="K34" s="45"/>
    </row>
    <row r="35" spans="1:11" ht="16" customHeight="1">
      <c r="A35" s="14"/>
      <c r="B35" s="29">
        <f>SUM(I34:I39)</f>
        <v>2500</v>
      </c>
      <c r="C35" s="46"/>
      <c r="D35" s="16"/>
      <c r="E35" s="59"/>
      <c r="F35" s="62"/>
      <c r="G35" s="17"/>
      <c r="H35" s="50"/>
      <c r="I35" s="40"/>
      <c r="J35" s="18"/>
      <c r="K35" s="46"/>
    </row>
    <row r="36" spans="1:11" ht="16" customHeight="1">
      <c r="A36" s="14"/>
      <c r="B36" s="30" t="s">
        <v>0</v>
      </c>
      <c r="C36" s="46"/>
      <c r="D36" s="16"/>
      <c r="E36" s="59"/>
      <c r="F36" s="62"/>
      <c r="G36" s="17"/>
      <c r="H36" s="50"/>
      <c r="I36" s="40"/>
      <c r="J36" s="18"/>
      <c r="K36" s="46"/>
    </row>
    <row r="37" spans="1:11" ht="16" customHeight="1">
      <c r="A37" s="14"/>
      <c r="B37" s="28">
        <f>SUM(J33:J38)</f>
        <v>2500</v>
      </c>
      <c r="C37" s="46"/>
      <c r="D37" s="16"/>
      <c r="E37" s="59"/>
      <c r="F37" s="62"/>
      <c r="G37" s="17"/>
      <c r="H37" s="50"/>
      <c r="I37" s="40"/>
      <c r="J37" s="18"/>
      <c r="K37" s="46"/>
    </row>
    <row r="38" spans="1:11" ht="16" customHeight="1">
      <c r="A38" s="14"/>
      <c r="B38" s="27"/>
      <c r="C38" s="46"/>
      <c r="D38" s="16"/>
      <c r="E38" s="59"/>
      <c r="F38" s="62"/>
      <c r="G38" s="17"/>
      <c r="H38" s="50"/>
      <c r="I38" s="40"/>
      <c r="J38" s="18"/>
      <c r="K38" s="46"/>
    </row>
    <row r="39" spans="1:11" ht="16" customHeight="1">
      <c r="A39" s="21"/>
      <c r="B39" s="28"/>
      <c r="C39" s="47"/>
      <c r="D39" s="22"/>
      <c r="E39" s="60"/>
      <c r="F39" s="63"/>
      <c r="G39" s="23"/>
      <c r="H39" s="51"/>
      <c r="I39" s="41"/>
      <c r="J39" s="24"/>
      <c r="K39" s="47"/>
    </row>
    <row r="40" spans="1:11" ht="16" customHeight="1">
      <c r="A40" s="6">
        <v>6</v>
      </c>
      <c r="B40" s="25"/>
      <c r="C40" s="57"/>
      <c r="D40" s="8"/>
      <c r="E40" s="8"/>
      <c r="F40" s="64"/>
      <c r="G40" s="8"/>
      <c r="H40" s="8"/>
      <c r="I40" s="38"/>
      <c r="J40" s="8"/>
      <c r="K40" s="44"/>
    </row>
    <row r="41" spans="1:11" ht="16" customHeight="1">
      <c r="A41" s="9"/>
      <c r="B41" s="10" t="str">
        <f>D1</f>
        <v>USD</v>
      </c>
      <c r="C41" s="45"/>
      <c r="D41" s="11"/>
      <c r="E41" s="58"/>
      <c r="F41" s="65"/>
      <c r="G41" s="12"/>
      <c r="H41" s="49"/>
      <c r="I41" s="39">
        <f t="shared" ref="I41" si="10">PRODUCT(D41,E41,G41)</f>
        <v>0</v>
      </c>
      <c r="J41" s="13">
        <f t="shared" ref="J41" si="11">I41/$H$1</f>
        <v>0</v>
      </c>
      <c r="K41" s="45"/>
    </row>
    <row r="42" spans="1:11" ht="16" customHeight="1">
      <c r="A42" s="14"/>
      <c r="B42" s="29">
        <f>SUM(I41:I46)</f>
        <v>0</v>
      </c>
      <c r="C42" s="46"/>
      <c r="D42" s="16"/>
      <c r="E42" s="59"/>
      <c r="F42" s="62"/>
      <c r="G42" s="17"/>
      <c r="H42" s="50"/>
      <c r="I42" s="40"/>
      <c r="J42" s="18"/>
      <c r="K42" s="46"/>
    </row>
    <row r="43" spans="1:11" ht="16" customHeight="1">
      <c r="A43" s="14"/>
      <c r="B43" s="30" t="s">
        <v>0</v>
      </c>
      <c r="C43" s="46"/>
      <c r="D43" s="16"/>
      <c r="E43" s="59"/>
      <c r="F43" s="62"/>
      <c r="G43" s="17"/>
      <c r="H43" s="50"/>
      <c r="I43" s="40"/>
      <c r="J43" s="18"/>
      <c r="K43" s="46"/>
    </row>
    <row r="44" spans="1:11" ht="16" customHeight="1">
      <c r="A44" s="14"/>
      <c r="B44" s="28">
        <f>SUM(J40:J45)</f>
        <v>0</v>
      </c>
      <c r="C44" s="46"/>
      <c r="D44" s="16"/>
      <c r="E44" s="59"/>
      <c r="F44" s="62"/>
      <c r="G44" s="17"/>
      <c r="H44" s="50"/>
      <c r="I44" s="40"/>
      <c r="J44" s="18"/>
      <c r="K44" s="46"/>
    </row>
    <row r="45" spans="1:11" ht="16" customHeight="1">
      <c r="A45" s="14"/>
      <c r="B45" s="27"/>
      <c r="C45" s="46"/>
      <c r="D45" s="16"/>
      <c r="E45" s="59"/>
      <c r="F45" s="62"/>
      <c r="G45" s="17"/>
      <c r="H45" s="50"/>
      <c r="I45" s="40"/>
      <c r="J45" s="18"/>
      <c r="K45" s="46"/>
    </row>
    <row r="46" spans="1:11" ht="17" customHeight="1">
      <c r="A46" s="21"/>
      <c r="B46" s="28"/>
      <c r="C46" s="47"/>
      <c r="D46" s="22"/>
      <c r="E46" s="60"/>
      <c r="F46" s="63"/>
      <c r="G46" s="23"/>
      <c r="H46" s="51"/>
      <c r="I46" s="41"/>
      <c r="J46" s="24"/>
      <c r="K46" s="47"/>
    </row>
    <row r="47" spans="1:11" ht="12.75" customHeight="1">
      <c r="F47" s="70" t="s">
        <v>4</v>
      </c>
      <c r="G47" s="71"/>
      <c r="H47" s="26" t="str">
        <f>D1</f>
        <v>USD</v>
      </c>
      <c r="I47" s="42">
        <f>SUM(I6:I46)</f>
        <v>17850</v>
      </c>
      <c r="J47" s="35">
        <f>SUM(J5:J46)</f>
        <v>17850</v>
      </c>
    </row>
    <row r="48" spans="1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</sheetData>
  <mergeCells count="11">
    <mergeCell ref="H3:H4"/>
    <mergeCell ref="K3:K4"/>
    <mergeCell ref="F47:G47"/>
    <mergeCell ref="A1:B1"/>
    <mergeCell ref="E1:G1"/>
    <mergeCell ref="A3:A4"/>
    <mergeCell ref="B3:B4"/>
    <mergeCell ref="C3:C4"/>
    <mergeCell ref="E3:E4"/>
    <mergeCell ref="F3:F4"/>
    <mergeCell ref="G3:G4"/>
  </mergeCells>
  <phoneticPr fontId="7"/>
  <dataValidations count="1">
    <dataValidation type="list" allowBlank="1" showErrorMessage="1" sqref="D1" xr:uid="{B59F0B4A-D73D-DB47-BD95-81753CF6E7D4}">
      <formula1>$Z$2:$Z$30</formula1>
    </dataValidation>
  </dataValidations>
  <printOptions horizontalCentered="1"/>
  <pageMargins left="0.51181102362204722" right="0.51181102362204722" top="0.98425196850393704" bottom="2.0078740157480315" header="0.51181102362204722" footer="0.98425196850393704"/>
  <pageSetup paperSize="9" scale="49" orientation="portrait" r:id="rId1"/>
  <headerFooter>
    <oddHeader xml:space="preserve">&amp;L&amp;A&amp;C&amp;18&amp;K000000Budget&amp;R&amp;12&amp;K000000FY2025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Model Budget for 1st year</vt:lpstr>
      <vt:lpstr>Model Budget for 2nd year</vt:lpstr>
      <vt:lpstr>'Model Budget for 1st year'!Print_Area</vt:lpstr>
      <vt:lpstr>'Model Budget for 2nd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green3</dc:creator>
  <cp:lastModifiedBy>知恵美 三賀</cp:lastModifiedBy>
  <cp:lastPrinted>2024-11-14T04:29:53Z</cp:lastPrinted>
  <dcterms:created xsi:type="dcterms:W3CDTF">2019-11-05T02:17:52Z</dcterms:created>
  <dcterms:modified xsi:type="dcterms:W3CDTF">2024-12-17T03:14:08Z</dcterms:modified>
</cp:coreProperties>
</file>